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My Folders\Sample Forms &amp; Communications\"/>
    </mc:Choice>
  </mc:AlternateContent>
  <xr:revisionPtr revIDLastSave="0" documentId="13_ncr:1_{66F00C18-F2E7-48B4-8FCA-69900C776E25}" xr6:coauthVersionLast="47" xr6:coauthVersionMax="47" xr10:uidLastSave="{00000000-0000-0000-0000-000000000000}"/>
  <bookViews>
    <workbookView xWindow="-110" yWindow="-110" windowWidth="19420" windowHeight="10300" activeTab="1" xr2:uid="{473F0F8B-842A-473B-80AA-56FF2E7F2090}"/>
  </bookViews>
  <sheets>
    <sheet name="Monthly Payroll Ded Calc" sheetId="1" r:id="rId1"/>
    <sheet name="Rate of Pay Calc Table" sheetId="2" r:id="rId2"/>
  </sheets>
  <definedNames>
    <definedName name="_Hlk131427536" localSheetId="0">'Monthly Payroll Ded Calc'!$A$39</definedName>
    <definedName name="_xlnm.Print_Area" localSheetId="0">'Monthly Payroll Ded Calc'!$A$1:$N$42</definedName>
    <definedName name="_xlnm.Print_Area" localSheetId="1">'Rate of Pay Calc Table'!$A$1:$I$55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F34" i="1"/>
  <c r="F28" i="1"/>
  <c r="J28" i="1"/>
  <c r="F24" i="1"/>
  <c r="H24" i="1" s="1"/>
  <c r="J24" i="1"/>
  <c r="K28" i="1" l="1"/>
  <c r="K24" i="1"/>
  <c r="K34" i="1"/>
</calcChain>
</file>

<file path=xl/sharedStrings.xml><?xml version="1.0" encoding="utf-8"?>
<sst xmlns="http://schemas.openxmlformats.org/spreadsheetml/2006/main" count="40" uniqueCount="31">
  <si>
    <t>ACA MEDICAL AFFORDABILITY &amp;
MONTHLY PAYROLL DEDUCTION CALCULATOR</t>
  </si>
  <si>
    <t>Safe Harbor Options &amp; Rate of Pay Table</t>
  </si>
  <si>
    <t>Feel free to use this tool built for your convenience.
Fields highlighted in yellow are provided for you to enter data necessary to calculate the maximum allowable monthly contributions.</t>
  </si>
  <si>
    <t>RATE OF PAY SAFE HARBOR</t>
  </si>
  <si>
    <t>Minimum Average Hours Per Month</t>
  </si>
  <si>
    <t>Total Minimum Monthly Earnings</t>
  </si>
  <si>
    <t>Total Minimum Annualized Earnings</t>
  </si>
  <si>
    <t>Maximum EMPLOYEE Monthly Contribution</t>
  </si>
  <si>
    <t>W-2 SAFE HARBOR</t>
  </si>
  <si>
    <t>Note: Use of previous year or projected wages is what the employer should rely upon to set the employee share of self-only coverage. However, this method is not guaranteed to pass the safe harbor test as those individuals would be based on actual wages for the current year. Situations such as decrease in hours, lower pay due to less overtime or bonus earnings, etc. can be isolated issues for this method.</t>
  </si>
  <si>
    <t>Total Monthly Earnings</t>
  </si>
  <si>
    <t>FEDERAL POVERTY LINE SAFE HARBOR</t>
  </si>
  <si>
    <r>
      <rPr>
        <sz val="11"/>
        <color rgb="FFFF0000"/>
        <rFont val="Aptos Display"/>
        <family val="2"/>
      </rPr>
      <t>[ENTER]</t>
    </r>
    <r>
      <rPr>
        <sz val="11"/>
        <color theme="1"/>
        <rFont val="Aptos Display"/>
        <family val="2"/>
      </rPr>
      <t xml:space="preserve">
Lowest Paid Eligible Employee Hourly Rate</t>
    </r>
  </si>
  <si>
    <r>
      <t>Affordability Rate</t>
    </r>
    <r>
      <rPr>
        <vertAlign val="superscript"/>
        <sz val="11"/>
        <color theme="1"/>
        <rFont val="Aptos Display"/>
        <family val="2"/>
      </rPr>
      <t>(1)</t>
    </r>
  </si>
  <si>
    <r>
      <rPr>
        <sz val="11"/>
        <color rgb="FFFF0000"/>
        <rFont val="Aptos Display"/>
        <family val="2"/>
      </rPr>
      <t>[ENTER]</t>
    </r>
    <r>
      <rPr>
        <sz val="11"/>
        <color theme="1"/>
        <rFont val="Aptos Display"/>
        <family val="2"/>
      </rPr>
      <t xml:space="preserve">
</t>
    </r>
    <r>
      <rPr>
        <b/>
        <sz val="11"/>
        <color theme="1"/>
        <rFont val="Aptos Display"/>
        <family val="2"/>
      </rPr>
      <t xml:space="preserve">Annual </t>
    </r>
    <r>
      <rPr>
        <sz val="11"/>
        <color theme="1"/>
        <rFont val="Aptos Display"/>
        <family val="2"/>
      </rPr>
      <t>W-2 Amount from Lowest Paid Eligible Employee</t>
    </r>
  </si>
  <si>
    <r>
      <t>Federal Poverty Line</t>
    </r>
    <r>
      <rPr>
        <vertAlign val="superscript"/>
        <sz val="11"/>
        <color theme="1"/>
        <rFont val="Aptos Display"/>
        <family val="2"/>
      </rPr>
      <t>(2)</t>
    </r>
    <r>
      <rPr>
        <sz val="11"/>
        <color theme="1"/>
        <rFont val="Aptos Display"/>
        <family val="2"/>
      </rPr>
      <t xml:space="preserve"> for Individuals</t>
    </r>
  </si>
  <si>
    <t>*Disclaimer: The ETC Companies only provides these proposed payroll deduction and ACA affordability scenario calculations as a courtesy to our clients. DO NOT rely on these numbers without double checking them for accuracy and ensure your compliance with ACA and payroll regulations. We are not responsible for any harm that is the result of the use of this information.</t>
  </si>
  <si>
    <r>
      <rPr>
        <b/>
        <sz val="10"/>
        <color theme="4" tint="-0.249977111117893"/>
        <rFont val="Arial Narrow"/>
        <family val="2"/>
      </rPr>
      <t>The ETC Companies</t>
    </r>
    <r>
      <rPr>
        <sz val="10"/>
        <color theme="1"/>
        <rFont val="Arial Narrow"/>
        <family val="2"/>
      </rPr>
      <t xml:space="preserve"> | San Antonio, TX | 210-323-7846 | </t>
    </r>
    <r>
      <rPr>
        <u/>
        <sz val="10"/>
        <color theme="4" tint="-0.249977111117893"/>
        <rFont val="Arial Narrow"/>
        <family val="2"/>
      </rPr>
      <t>www.theETCCompanies.com</t>
    </r>
  </si>
  <si>
    <t>Most commonly used method</t>
  </si>
  <si>
    <r>
      <t>Legal Disclaimer:</t>
    </r>
    <r>
      <rPr>
        <sz val="9"/>
        <color rgb="FF000000"/>
        <rFont val="Calibri"/>
        <family val="2"/>
        <scheme val="minor"/>
      </rPr>
      <t> </t>
    </r>
    <r>
      <rPr>
        <i/>
        <sz val="9"/>
        <color rgb="FF000000"/>
        <rFont val="Calibri"/>
        <family val="2"/>
        <scheme val="minor"/>
      </rPr>
      <t>The materials and information contained herein are intended only to provide general information and in no way constitute legal advice.  While these resources are provided in consultation with federal and state statutes, please be aware that additional applicable regulations, laws, and legal considerations may exist.  Therefore, if you have specific questions or concerns, please consult legal counsel.  Please also be aware that the information provided is current as of this date and the information contained herein is subject to change. </t>
    </r>
  </si>
  <si>
    <t>Hourly Wage</t>
  </si>
  <si>
    <t>Monthly Hours</t>
  </si>
  <si>
    <t>Monthly Wage</t>
  </si>
  <si>
    <t>Monthly Max Employee Contribution</t>
  </si>
  <si>
    <r>
      <rPr>
        <b/>
        <sz val="12"/>
        <color theme="1"/>
        <rFont val="Aptos"/>
        <family val="2"/>
      </rPr>
      <t>Below are sample Safe Harbor Methods to choose from.  Additionally, for your convenience, we have included the hourly RATE OF PAY Safe Harbor Calculations from $7.25 to  $30 per hour on the following tab.  To learn more about Safe Harbor options and how to use the appropriate formulas, please visit:</t>
    </r>
    <r>
      <rPr>
        <sz val="11"/>
        <color theme="1"/>
        <rFont val="Calibri"/>
        <family val="2"/>
        <scheme val="minor"/>
      </rPr>
      <t xml:space="preserve">
</t>
    </r>
    <r>
      <rPr>
        <u/>
        <sz val="11"/>
        <color theme="8" tint="-0.249977111117893"/>
        <rFont val="Calibri"/>
        <family val="2"/>
        <scheme val="minor"/>
      </rPr>
      <t>https://www.irs.gov/affordable-care-act/employers/minimum-value-and-affordability</t>
    </r>
    <r>
      <rPr>
        <sz val="11"/>
        <color theme="1"/>
        <rFont val="Calibri"/>
        <family val="2"/>
        <scheme val="minor"/>
      </rPr>
      <t xml:space="preserve">
</t>
    </r>
  </si>
  <si>
    <t>2025 AFFORDABILITY RATE</t>
  </si>
  <si>
    <t>(2) Based on 2024 Federal Poverty Limit Number assuming 1 person in household</t>
  </si>
  <si>
    <r>
      <t xml:space="preserve">The FPL amount referenced is actually 2024. Employers can rely on the FPL effective 6 months prior to the beginning of the plan year, so this is the correct amount to reference for plan years beginning early 2025. The updated current year FPL rates are normally published in late January. For more information on FPL visit:  </t>
    </r>
    <r>
      <rPr>
        <sz val="10"/>
        <color theme="4" tint="-0.249977111117893"/>
        <rFont val="Aptos Display"/>
        <family val="2"/>
      </rPr>
      <t>https://www.healthcare.gov/glossary/federal-poverty-level-fpl/</t>
    </r>
  </si>
  <si>
    <r>
      <t>Affordability under PPACA is based on employee's monthly contribution of</t>
    </r>
    <r>
      <rPr>
        <i/>
        <sz val="11"/>
        <color theme="1"/>
        <rFont val="Aptos Display"/>
        <family val="2"/>
      </rPr>
      <t xml:space="preserve"> self-only coverage cost</t>
    </r>
    <r>
      <rPr>
        <sz val="11"/>
        <color theme="1"/>
        <rFont val="Aptos Display"/>
        <family val="2"/>
      </rPr>
      <t xml:space="preserve"> for the</t>
    </r>
    <r>
      <rPr>
        <i/>
        <sz val="11"/>
        <color theme="1"/>
        <rFont val="Aptos Display"/>
        <family val="2"/>
      </rPr>
      <t xml:space="preserve"> lowest ACA qualified Minimum Value plan</t>
    </r>
    <r>
      <rPr>
        <sz val="11"/>
        <color theme="1"/>
        <rFont val="Aptos Display"/>
        <family val="2"/>
      </rPr>
      <t xml:space="preserve"> option offered by the Employer is set at the threshold of</t>
    </r>
    <r>
      <rPr>
        <b/>
        <sz val="11"/>
        <color theme="1"/>
        <rFont val="Aptos Display"/>
        <family val="2"/>
      </rPr>
      <t xml:space="preserve"> 9.02% </t>
    </r>
    <r>
      <rPr>
        <sz val="11"/>
        <color theme="1"/>
        <rFont val="Aptos Display"/>
        <family val="2"/>
      </rPr>
      <t xml:space="preserve">(Indexed for future years) of the employee's household income.   Since employers do not have access to an individual's household income, the IRS provides three affordability safe harbor options to determine affordability for their specific employee population:
OPTION 1 - Lowest Paid Employee Rate of Pay
OPTION 2 - Lowest Paid Employee's Annual W-2 (previous year or projected)
OPTION 3 - Federal Poverty Line  (as determined and indexed each year)
</t>
    </r>
    <r>
      <rPr>
        <b/>
        <i/>
        <sz val="11"/>
        <color theme="1"/>
        <rFont val="Aptos Display"/>
        <family val="2"/>
      </rPr>
      <t xml:space="preserve">Note: </t>
    </r>
    <r>
      <rPr>
        <sz val="11"/>
        <color theme="1"/>
        <rFont val="Aptos Display"/>
        <family val="2"/>
      </rPr>
      <t xml:space="preserve">Affordability is determined as of the </t>
    </r>
    <r>
      <rPr>
        <b/>
        <sz val="11"/>
        <color theme="1"/>
        <rFont val="Aptos Display"/>
        <family val="2"/>
      </rPr>
      <t>first day of the plan year</t>
    </r>
    <r>
      <rPr>
        <sz val="11"/>
        <color theme="1"/>
        <rFont val="Aptos Display"/>
        <family val="2"/>
      </rPr>
      <t xml:space="preserve"> and not the calendar year (for non-calendar plan years). Certain plan designs can impact the affordability calculations such as: HRAs, flex credits, opt out arrangements, and wellness incentives)
An employer may use one or more of the safe harbors for all employees or any reasonable category of employees, to the extent it is done on a uniform and consistent basis and complies with all nondiscrimination rules.</t>
    </r>
  </si>
  <si>
    <t>(1) Based on 2025 Affordable Rate effective for plan years starting January 2025.  2024 Affordability Rate was 8.39%</t>
  </si>
  <si>
    <t>2025 Rate Calculator using Rate of Pay starting with plan year beginning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</si>
</sst>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31"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8" tint="-0.249977111117893"/>
      <name val="Calibri"/>
      <family val="2"/>
      <scheme val="minor"/>
    </font>
    <font>
      <sz val="16"/>
      <color theme="1"/>
      <name val="Aptos Display"/>
      <family val="2"/>
    </font>
    <font>
      <b/>
      <sz val="14"/>
      <color theme="1"/>
      <name val="Aptos Black"/>
      <family val="2"/>
    </font>
    <font>
      <u/>
      <sz val="11"/>
      <color theme="8" tint="-0.249977111117893"/>
      <name val="Calibri"/>
      <family val="2"/>
      <scheme val="minor"/>
    </font>
    <font>
      <b/>
      <sz val="12"/>
      <color theme="1"/>
      <name val="Aptos"/>
      <family val="2"/>
    </font>
    <font>
      <sz val="11"/>
      <color theme="2" tint="-9.9978637043366805E-2"/>
      <name val="Calibri"/>
      <family val="2"/>
      <scheme val="minor"/>
    </font>
    <font>
      <i/>
      <sz val="10"/>
      <color theme="1"/>
      <name val="Calibri"/>
      <family val="2"/>
      <scheme val="minor"/>
    </font>
    <font>
      <sz val="11"/>
      <color theme="1"/>
      <name val="Aptos Display"/>
      <family val="2"/>
    </font>
    <font>
      <i/>
      <sz val="11"/>
      <color theme="1"/>
      <name val="Aptos Display"/>
      <family val="2"/>
    </font>
    <font>
      <b/>
      <sz val="11"/>
      <color theme="1"/>
      <name val="Aptos Display"/>
      <family val="2"/>
    </font>
    <font>
      <b/>
      <i/>
      <sz val="11"/>
      <color theme="1"/>
      <name val="Aptos Display"/>
      <family val="2"/>
    </font>
    <font>
      <sz val="11"/>
      <color rgb="FFFF0000"/>
      <name val="Aptos Display"/>
      <family val="2"/>
    </font>
    <font>
      <vertAlign val="superscript"/>
      <sz val="11"/>
      <color theme="1"/>
      <name val="Aptos Display"/>
      <family val="2"/>
    </font>
    <font>
      <b/>
      <sz val="12"/>
      <color theme="1"/>
      <name val="Aptos Display"/>
      <family val="2"/>
    </font>
    <font>
      <b/>
      <sz val="16"/>
      <color theme="1"/>
      <name val="Aptos Display"/>
      <family val="2"/>
    </font>
    <font>
      <sz val="10"/>
      <color theme="1"/>
      <name val="Aptos Display"/>
      <family val="2"/>
    </font>
    <font>
      <sz val="10"/>
      <color theme="4" tint="-0.249977111117893"/>
      <name val="Aptos Display"/>
      <family val="2"/>
    </font>
    <font>
      <i/>
      <sz val="10"/>
      <color theme="1"/>
      <name val="Arial Narrow"/>
      <family val="2"/>
    </font>
    <font>
      <sz val="10"/>
      <color theme="1"/>
      <name val="Arial Narrow"/>
      <family val="2"/>
    </font>
    <font>
      <b/>
      <sz val="10"/>
      <color theme="4" tint="-0.249977111117893"/>
      <name val="Arial Narrow"/>
      <family val="2"/>
    </font>
    <font>
      <u/>
      <sz val="10"/>
      <color theme="4" tint="-0.249977111117893"/>
      <name val="Arial Narrow"/>
      <family val="2"/>
    </font>
    <font>
      <i/>
      <sz val="11"/>
      <color rgb="FFFF0000"/>
      <name val="Calibri"/>
      <family val="2"/>
      <scheme val="minor"/>
    </font>
    <font>
      <b/>
      <sz val="9"/>
      <color rgb="FF000000"/>
      <name val="Calibri"/>
      <family val="2"/>
      <scheme val="minor"/>
    </font>
    <font>
      <sz val="9"/>
      <color rgb="FF000000"/>
      <name val="Calibri"/>
      <family val="2"/>
      <scheme val="minor"/>
    </font>
    <font>
      <i/>
      <sz val="9"/>
      <color rgb="FF000000"/>
      <name val="Calibri"/>
      <family val="2"/>
      <scheme val="minor"/>
    </font>
    <font>
      <b/>
      <sz val="11"/>
      <name val="Calibri"/>
      <family val="2"/>
      <scheme val="minor"/>
    </font>
    <font>
      <b/>
      <sz val="18"/>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1">
    <xf numFmtId="0" fontId="0" fillId="0" borderId="0" xfId="0"/>
    <xf numFmtId="0" fontId="0" fillId="2" borderId="0" xfId="0" applyFill="1"/>
    <xf numFmtId="0" fontId="11" fillId="0" borderId="9" xfId="0" applyFont="1" applyBorder="1" applyAlignment="1">
      <alignment horizontal="center" vertical="center" wrapText="1"/>
    </xf>
    <xf numFmtId="10" fontId="11" fillId="0" borderId="15" xfId="0" applyNumberFormat="1" applyFont="1" applyBorder="1" applyAlignment="1">
      <alignment horizontal="center" vertical="center"/>
    </xf>
    <xf numFmtId="0" fontId="11" fillId="0" borderId="0" xfId="0" applyFont="1"/>
    <xf numFmtId="164" fontId="0" fillId="0" borderId="0" xfId="0" applyNumberFormat="1"/>
    <xf numFmtId="164" fontId="3" fillId="0" borderId="0" xfId="0" applyNumberFormat="1" applyFont="1"/>
    <xf numFmtId="164" fontId="29" fillId="0" borderId="0" xfId="0" applyNumberFormat="1" applyFont="1"/>
    <xf numFmtId="0" fontId="1" fillId="7" borderId="0" xfId="0" applyFont="1" applyFill="1" applyAlignment="1">
      <alignment horizontal="right" wrapText="1"/>
    </xf>
    <xf numFmtId="0" fontId="1" fillId="0" borderId="0" xfId="0" applyFont="1" applyAlignment="1">
      <alignment horizontal="right" wrapText="1"/>
    </xf>
    <xf numFmtId="0" fontId="26" fillId="0" borderId="0" xfId="0" applyFont="1" applyAlignment="1">
      <alignment horizontal="lef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10" fontId="18" fillId="0" borderId="4" xfId="0" applyNumberFormat="1" applyFont="1" applyBorder="1" applyAlignment="1">
      <alignment horizontal="center" vertical="center"/>
    </xf>
    <xf numFmtId="10" fontId="18" fillId="0" borderId="0" xfId="0" applyNumberFormat="1" applyFont="1" applyAlignment="1">
      <alignment horizontal="center" vertical="center"/>
    </xf>
    <xf numFmtId="10" fontId="18" fillId="0" borderId="5" xfId="0" applyNumberFormat="1" applyFont="1" applyBorder="1" applyAlignment="1">
      <alignment horizontal="center" vertical="center"/>
    </xf>
    <xf numFmtId="10" fontId="18" fillId="0" borderId="6" xfId="0" applyNumberFormat="1" applyFont="1" applyBorder="1" applyAlignment="1">
      <alignment horizontal="center" vertical="center"/>
    </xf>
    <xf numFmtId="10" fontId="18" fillId="0" borderId="7" xfId="0" applyNumberFormat="1" applyFont="1" applyBorder="1" applyAlignment="1">
      <alignment horizontal="center" vertical="center"/>
    </xf>
    <xf numFmtId="10" fontId="18" fillId="0" borderId="8" xfId="0" applyNumberFormat="1" applyFont="1" applyBorder="1" applyAlignment="1">
      <alignment horizontal="center" vertical="center"/>
    </xf>
    <xf numFmtId="0" fontId="25" fillId="0" borderId="4" xfId="0" applyFont="1" applyBorder="1" applyAlignment="1">
      <alignment horizontal="center" vertical="center" wrapText="1"/>
    </xf>
    <xf numFmtId="0" fontId="2" fillId="0" borderId="0" xfId="0" applyFont="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11" fillId="3" borderId="0" xfId="0" applyFont="1" applyFill="1" applyAlignment="1">
      <alignment horizontal="center" wrapText="1"/>
    </xf>
    <xf numFmtId="0" fontId="11" fillId="3" borderId="5" xfId="0" applyFont="1" applyFill="1" applyBorder="1" applyAlignment="1">
      <alignment horizontal="center" wrapText="1"/>
    </xf>
    <xf numFmtId="0" fontId="2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8" fillId="5" borderId="1" xfId="0" applyFont="1" applyFill="1" applyBorder="1" applyAlignment="1">
      <alignment horizontal="center"/>
    </xf>
    <xf numFmtId="0" fontId="8" fillId="5" borderId="2" xfId="0" applyFont="1" applyFill="1" applyBorder="1" applyAlignment="1">
      <alignment horizontal="center"/>
    </xf>
    <xf numFmtId="0" fontId="8" fillId="5" borderId="3" xfId="0" applyFont="1" applyFill="1" applyBorder="1" applyAlignment="1">
      <alignment horizontal="center"/>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0" fillId="2" borderId="0" xfId="0" applyFill="1" applyAlignment="1">
      <alignment horizontal="center"/>
    </xf>
    <xf numFmtId="0" fontId="5" fillId="0" borderId="0" xfId="0" applyFont="1" applyAlignment="1">
      <alignment horizontal="center" wrapText="1"/>
    </xf>
    <xf numFmtId="0" fontId="6" fillId="3" borderId="0" xfId="0" applyFont="1" applyFill="1" applyAlignment="1">
      <alignment horizontal="center"/>
    </xf>
    <xf numFmtId="0" fontId="11" fillId="0" borderId="0" xfId="0" applyFont="1" applyAlignment="1">
      <alignment horizontal="left" wrapText="1"/>
    </xf>
    <xf numFmtId="4" fontId="11" fillId="3" borderId="14" xfId="0" applyNumberFormat="1" applyFont="1" applyFill="1" applyBorder="1" applyAlignment="1">
      <alignment horizontal="center" vertical="center"/>
    </xf>
    <xf numFmtId="4" fontId="11" fillId="3" borderId="15" xfId="0" applyNumberFormat="1" applyFont="1" applyFill="1" applyBorder="1" applyAlignment="1">
      <alignment horizontal="center" vertical="center"/>
    </xf>
    <xf numFmtId="164" fontId="11" fillId="0" borderId="15" xfId="0" applyNumberFormat="1" applyFont="1" applyBorder="1" applyAlignment="1">
      <alignment horizontal="center" vertical="center"/>
    </xf>
    <xf numFmtId="164" fontId="17" fillId="6" borderId="15" xfId="0" applyNumberFormat="1" applyFont="1" applyFill="1" applyBorder="1" applyAlignment="1">
      <alignment horizontal="center" vertical="center"/>
    </xf>
    <xf numFmtId="164" fontId="17" fillId="6" borderId="18" xfId="0" applyNumberFormat="1" applyFont="1" applyFill="1" applyBorder="1" applyAlignment="1">
      <alignment horizontal="center" vertical="center"/>
    </xf>
    <xf numFmtId="0" fontId="10"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6" fontId="11" fillId="0" borderId="14" xfId="0" applyNumberFormat="1" applyFont="1" applyBorder="1" applyAlignment="1">
      <alignment horizontal="center" vertical="center"/>
    </xf>
    <xf numFmtId="0" fontId="11" fillId="0" borderId="15" xfId="0" applyFont="1" applyBorder="1" applyAlignment="1">
      <alignment horizontal="center" vertical="center"/>
    </xf>
    <xf numFmtId="0" fontId="0" fillId="0" borderId="0" xfId="0" applyAlignment="1">
      <alignment horizontal="center" wrapText="1"/>
    </xf>
    <xf numFmtId="0" fontId="9" fillId="4" borderId="0" xfId="0" applyFont="1" applyFill="1" applyAlignment="1">
      <alignment horizontal="center"/>
    </xf>
    <xf numFmtId="0" fontId="4" fillId="0" borderId="0" xfId="0" applyFont="1" applyAlignment="1">
      <alignment horizontal="center"/>
    </xf>
    <xf numFmtId="164" fontId="11" fillId="3" borderId="14" xfId="0" applyNumberFormat="1" applyFont="1" applyFill="1" applyBorder="1" applyAlignment="1">
      <alignment horizontal="center" vertical="center"/>
    </xf>
    <xf numFmtId="164" fontId="11" fillId="3" borderId="15" xfId="0" applyNumberFormat="1" applyFont="1" applyFill="1" applyBorder="1" applyAlignment="1">
      <alignment horizontal="center" vertical="center"/>
    </xf>
    <xf numFmtId="0" fontId="0" fillId="4" borderId="0" xfId="0" applyFill="1" applyAlignment="1">
      <alignment horizontal="center"/>
    </xf>
    <xf numFmtId="0" fontId="3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139700</xdr:colOff>
      <xdr:row>0</xdr:row>
      <xdr:rowOff>63500</xdr:rowOff>
    </xdr:from>
    <xdr:to>
      <xdr:col>9</xdr:col>
      <xdr:colOff>76200</xdr:colOff>
      <xdr:row>0</xdr:row>
      <xdr:rowOff>552450</xdr:rowOff>
    </xdr:to>
    <xdr:pic>
      <xdr:nvPicPr>
        <xdr:cNvPr id="2" name="Image 1">
          <a:extLst>
            <a:ext uri="{FF2B5EF4-FFF2-40B4-BE49-F238E27FC236}">
              <a16:creationId xmlns:a16="http://schemas.microsoft.com/office/drawing/2014/main" id="{CD67ED64-DA0C-E0C5-212B-99E9F76C6C14}"/>
            </a:ext>
          </a:extLst>
        </xdr:cNvPr>
        <xdr:cNvPicPr>
          <a:picLocks/>
        </xdr:cNvPicPr>
      </xdr:nvPicPr>
      <xdr:blipFill>
        <a:blip xmlns:r="http://schemas.openxmlformats.org/officeDocument/2006/relationships" r:embed="rId1" cstate="print"/>
        <a:stretch>
          <a:fillRect/>
        </a:stretch>
      </xdr:blipFill>
      <xdr:spPr>
        <a:xfrm>
          <a:off x="3997325" y="63500"/>
          <a:ext cx="1793875"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758825</xdr:colOff>
      <xdr:row>1</xdr:row>
      <xdr:rowOff>15875</xdr:rowOff>
    </xdr:from>
    <xdr:to>
      <xdr:col>5</xdr:col>
      <xdr:colOff>663575</xdr:colOff>
      <xdr:row>3</xdr:row>
      <xdr:rowOff>142875</xdr:rowOff>
    </xdr:to>
    <xdr:pic>
      <xdr:nvPicPr>
        <xdr:cNvPr id="2" name="Image 1">
          <a:extLst>
            <a:ext uri="{FF2B5EF4-FFF2-40B4-BE49-F238E27FC236}">
              <a16:creationId xmlns:a16="http://schemas.microsoft.com/office/drawing/2014/main" id="{EF64A4D6-2113-4B9D-929C-D097753608E2}"/>
            </a:ext>
          </a:extLst>
        </xdr:cNvPr>
        <xdr:cNvPicPr>
          <a:picLocks/>
        </xdr:cNvPicPr>
      </xdr:nvPicPr>
      <xdr:blipFill>
        <a:blip xmlns:r="http://schemas.openxmlformats.org/officeDocument/2006/relationships" r:embed="rId1" cstate="print"/>
        <a:stretch>
          <a:fillRect/>
        </a:stretch>
      </xdr:blipFill>
      <xdr:spPr>
        <a:xfrm>
          <a:off x="4197350" y="196850"/>
          <a:ext cx="1790700" cy="4857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9FDD0-91C1-4CC0-B8BF-2F998910A439}">
  <sheetPr>
    <pageSetUpPr fitToPage="1"/>
  </sheetPr>
  <dimension ref="A1:N42"/>
  <sheetViews>
    <sheetView showWhiteSpace="0" view="pageLayout" zoomScale="115" zoomScaleNormal="100" zoomScalePageLayoutView="115" workbookViewId="0">
      <selection activeCell="A37" sqref="A37:N37"/>
    </sheetView>
  </sheetViews>
  <sheetFormatPr defaultRowHeight="14.5" x14ac:dyDescent="0.35"/>
  <cols>
    <col min="3" max="3" width="10.6328125" customWidth="1"/>
    <col min="10" max="10" width="13.08984375" customWidth="1"/>
  </cols>
  <sheetData>
    <row r="1" spans="1:14" ht="50" customHeight="1" x14ac:dyDescent="0.35">
      <c r="A1" s="25"/>
      <c r="B1" s="25"/>
      <c r="C1" s="25"/>
      <c r="D1" s="25"/>
      <c r="E1" s="25"/>
      <c r="F1" s="25"/>
      <c r="G1" s="25"/>
      <c r="H1" s="25"/>
      <c r="I1" s="25"/>
      <c r="J1" s="25"/>
      <c r="K1" s="25"/>
      <c r="L1" s="25"/>
      <c r="M1" s="25"/>
      <c r="N1" s="25"/>
    </row>
    <row r="2" spans="1:14" x14ac:dyDescent="0.35">
      <c r="A2" s="39"/>
      <c r="B2" s="39"/>
      <c r="C2" s="39"/>
      <c r="D2" s="39"/>
      <c r="E2" s="39"/>
      <c r="F2" s="39"/>
      <c r="G2" s="39"/>
      <c r="H2" s="39"/>
      <c r="I2" s="39"/>
      <c r="J2" s="39"/>
      <c r="K2" s="39"/>
      <c r="L2" s="39"/>
      <c r="M2" s="39"/>
      <c r="N2" s="39"/>
    </row>
    <row r="3" spans="1:14" ht="41" customHeight="1" x14ac:dyDescent="0.5">
      <c r="A3" s="40" t="s">
        <v>0</v>
      </c>
      <c r="B3" s="40"/>
      <c r="C3" s="40"/>
      <c r="D3" s="40"/>
      <c r="E3" s="40"/>
      <c r="F3" s="40"/>
      <c r="G3" s="40"/>
      <c r="H3" s="40"/>
      <c r="I3" s="40"/>
      <c r="J3" s="40"/>
      <c r="K3" s="40"/>
      <c r="L3" s="40"/>
      <c r="M3" s="40"/>
      <c r="N3" s="40"/>
    </row>
    <row r="4" spans="1:14" ht="18.5" x14ac:dyDescent="0.45">
      <c r="A4" s="56" t="s">
        <v>1</v>
      </c>
      <c r="B4" s="56"/>
      <c r="C4" s="56"/>
      <c r="D4" s="56"/>
      <c r="E4" s="56"/>
      <c r="F4" s="56"/>
      <c r="G4" s="56"/>
      <c r="H4" s="56"/>
      <c r="I4" s="56"/>
      <c r="J4" s="56"/>
      <c r="K4" s="56"/>
      <c r="L4" s="56"/>
      <c r="M4" s="56"/>
      <c r="N4" s="56"/>
    </row>
    <row r="5" spans="1:14" ht="18.5" x14ac:dyDescent="0.45">
      <c r="A5" s="41">
        <v>2025</v>
      </c>
      <c r="B5" s="41"/>
      <c r="C5" s="41"/>
      <c r="D5" s="41"/>
      <c r="E5" s="41"/>
      <c r="F5" s="41"/>
      <c r="G5" s="41"/>
      <c r="H5" s="41"/>
      <c r="I5" s="41"/>
      <c r="J5" s="41"/>
      <c r="K5" s="41"/>
      <c r="L5" s="41"/>
      <c r="M5" s="41"/>
      <c r="N5" s="41"/>
    </row>
    <row r="6" spans="1:14" ht="14.5" customHeight="1" x14ac:dyDescent="0.35">
      <c r="A6" s="42" t="s">
        <v>28</v>
      </c>
      <c r="B6" s="42"/>
      <c r="C6" s="42"/>
      <c r="D6" s="42"/>
      <c r="E6" s="42"/>
      <c r="F6" s="42"/>
      <c r="G6" s="42"/>
      <c r="H6" s="42"/>
      <c r="I6" s="42"/>
      <c r="J6" s="42"/>
      <c r="K6" s="42"/>
      <c r="L6" s="42"/>
      <c r="M6" s="42"/>
      <c r="N6" s="42"/>
    </row>
    <row r="7" spans="1:14" x14ac:dyDescent="0.35">
      <c r="A7" s="42"/>
      <c r="B7" s="42"/>
      <c r="C7" s="42"/>
      <c r="D7" s="42"/>
      <c r="E7" s="42"/>
      <c r="F7" s="42"/>
      <c r="G7" s="42"/>
      <c r="H7" s="42"/>
      <c r="I7" s="42"/>
      <c r="J7" s="42"/>
      <c r="K7" s="42"/>
      <c r="L7" s="42"/>
      <c r="M7" s="42"/>
      <c r="N7" s="42"/>
    </row>
    <row r="8" spans="1:14" x14ac:dyDescent="0.35">
      <c r="A8" s="42"/>
      <c r="B8" s="42"/>
      <c r="C8" s="42"/>
      <c r="D8" s="42"/>
      <c r="E8" s="42"/>
      <c r="F8" s="42"/>
      <c r="G8" s="42"/>
      <c r="H8" s="42"/>
      <c r="I8" s="42"/>
      <c r="J8" s="42"/>
      <c r="K8" s="42"/>
      <c r="L8" s="42"/>
      <c r="M8" s="42"/>
      <c r="N8" s="42"/>
    </row>
    <row r="9" spans="1:14" ht="160.5" customHeight="1" x14ac:dyDescent="0.35">
      <c r="A9" s="42"/>
      <c r="B9" s="42"/>
      <c r="C9" s="42"/>
      <c r="D9" s="42"/>
      <c r="E9" s="42"/>
      <c r="F9" s="42"/>
      <c r="G9" s="42"/>
      <c r="H9" s="42"/>
      <c r="I9" s="42"/>
      <c r="J9" s="42"/>
      <c r="K9" s="42"/>
      <c r="L9" s="42"/>
      <c r="M9" s="42"/>
      <c r="N9" s="42"/>
    </row>
    <row r="11" spans="1:14" x14ac:dyDescent="0.35">
      <c r="A11" s="1"/>
      <c r="B11" s="1"/>
      <c r="C11" s="1"/>
      <c r="D11" s="1"/>
      <c r="E11" s="1"/>
      <c r="F11" s="1"/>
      <c r="G11" s="1"/>
      <c r="H11" s="1"/>
      <c r="I11" s="1"/>
      <c r="J11" s="1"/>
      <c r="K11" s="1"/>
      <c r="L11" s="1"/>
      <c r="M11" s="1"/>
      <c r="N11" s="1"/>
    </row>
    <row r="12" spans="1:14" ht="14.5" customHeight="1" x14ac:dyDescent="0.35">
      <c r="A12" s="54" t="s">
        <v>24</v>
      </c>
      <c r="B12" s="54"/>
      <c r="C12" s="54"/>
      <c r="D12" s="54"/>
      <c r="E12" s="54"/>
      <c r="F12" s="54"/>
      <c r="G12" s="54"/>
      <c r="H12" s="54"/>
      <c r="I12" s="54"/>
      <c r="J12" s="54"/>
      <c r="K12" s="54"/>
      <c r="L12" s="54"/>
      <c r="M12" s="54"/>
      <c r="N12" s="54"/>
    </row>
    <row r="13" spans="1:14" x14ac:dyDescent="0.35">
      <c r="A13" s="54"/>
      <c r="B13" s="54"/>
      <c r="C13" s="54"/>
      <c r="D13" s="54"/>
      <c r="E13" s="54"/>
      <c r="F13" s="54"/>
      <c r="G13" s="54"/>
      <c r="H13" s="54"/>
      <c r="I13" s="54"/>
      <c r="J13" s="54"/>
      <c r="K13" s="54"/>
      <c r="L13" s="54"/>
      <c r="M13" s="54"/>
      <c r="N13" s="54"/>
    </row>
    <row r="14" spans="1:14" x14ac:dyDescent="0.35">
      <c r="A14" s="54"/>
      <c r="B14" s="54"/>
      <c r="C14" s="54"/>
      <c r="D14" s="54"/>
      <c r="E14" s="54"/>
      <c r="F14" s="54"/>
      <c r="G14" s="54"/>
      <c r="H14" s="54"/>
      <c r="I14" s="54"/>
      <c r="J14" s="54"/>
      <c r="K14" s="54"/>
      <c r="L14" s="54"/>
      <c r="M14" s="54"/>
      <c r="N14" s="54"/>
    </row>
    <row r="15" spans="1:14" x14ac:dyDescent="0.35">
      <c r="A15" s="54"/>
      <c r="B15" s="54"/>
      <c r="C15" s="54"/>
      <c r="D15" s="54"/>
      <c r="E15" s="54"/>
      <c r="F15" s="54"/>
      <c r="G15" s="54"/>
      <c r="H15" s="54"/>
      <c r="I15" s="54"/>
      <c r="J15" s="54"/>
      <c r="K15" s="54"/>
      <c r="L15" s="54"/>
      <c r="M15" s="54"/>
      <c r="N15" s="54"/>
    </row>
    <row r="16" spans="1:14" ht="38" customHeight="1" x14ac:dyDescent="0.35">
      <c r="A16" s="54"/>
      <c r="B16" s="54"/>
      <c r="C16" s="54"/>
      <c r="D16" s="54"/>
      <c r="E16" s="54"/>
      <c r="F16" s="54"/>
      <c r="G16" s="54"/>
      <c r="H16" s="54"/>
      <c r="I16" s="54"/>
      <c r="J16" s="54"/>
      <c r="K16" s="54"/>
      <c r="L16" s="54"/>
      <c r="M16" s="54"/>
      <c r="N16" s="54"/>
    </row>
    <row r="17" spans="1:14" ht="15" thickBot="1" x14ac:dyDescent="0.4">
      <c r="A17" s="55"/>
      <c r="B17" s="55"/>
      <c r="C17" s="55"/>
      <c r="D17" s="55"/>
      <c r="E17" s="55"/>
      <c r="F17" s="55"/>
      <c r="G17" s="55"/>
      <c r="H17" s="55"/>
      <c r="I17" s="55"/>
      <c r="J17" s="55"/>
      <c r="K17" s="55"/>
      <c r="L17" s="55"/>
      <c r="M17" s="55"/>
      <c r="N17" s="55"/>
    </row>
    <row r="18" spans="1:14" ht="14.5" customHeight="1" x14ac:dyDescent="0.35">
      <c r="A18" s="26" t="s">
        <v>2</v>
      </c>
      <c r="B18" s="26"/>
      <c r="C18" s="26"/>
      <c r="D18" s="26"/>
      <c r="E18" s="26"/>
      <c r="F18" s="26"/>
      <c r="G18" s="26"/>
      <c r="H18" s="26"/>
      <c r="I18" s="26"/>
      <c r="J18" s="27"/>
      <c r="K18" s="13" t="s">
        <v>25</v>
      </c>
      <c r="L18" s="14"/>
      <c r="M18" s="15"/>
    </row>
    <row r="19" spans="1:14" ht="14.5" customHeight="1" x14ac:dyDescent="0.35">
      <c r="A19" s="26"/>
      <c r="B19" s="26"/>
      <c r="C19" s="26"/>
      <c r="D19" s="26"/>
      <c r="E19" s="26"/>
      <c r="F19" s="26"/>
      <c r="G19" s="26"/>
      <c r="H19" s="26"/>
      <c r="I19" s="26"/>
      <c r="J19" s="27"/>
      <c r="K19" s="16">
        <v>9.0200000000000002E-2</v>
      </c>
      <c r="L19" s="17"/>
      <c r="M19" s="18"/>
    </row>
    <row r="20" spans="1:14" ht="15" customHeight="1" thickBot="1" x14ac:dyDescent="0.4">
      <c r="A20" s="26"/>
      <c r="B20" s="26"/>
      <c r="C20" s="26"/>
      <c r="D20" s="26"/>
      <c r="E20" s="26"/>
      <c r="F20" s="26"/>
      <c r="G20" s="26"/>
      <c r="H20" s="26"/>
      <c r="I20" s="26"/>
      <c r="J20" s="27"/>
      <c r="K20" s="19"/>
      <c r="L20" s="20"/>
      <c r="M20" s="21"/>
    </row>
    <row r="21" spans="1:14" ht="15" thickBot="1" x14ac:dyDescent="0.4">
      <c r="A21" s="59"/>
      <c r="B21" s="59"/>
      <c r="C21" s="59"/>
      <c r="D21" s="59"/>
      <c r="E21" s="59"/>
      <c r="F21" s="59"/>
      <c r="G21" s="59"/>
      <c r="H21" s="59"/>
      <c r="I21" s="59"/>
      <c r="J21" s="59"/>
      <c r="K21" s="59"/>
      <c r="L21" s="59"/>
      <c r="M21" s="59"/>
      <c r="N21" s="59"/>
    </row>
    <row r="22" spans="1:14" ht="16" x14ac:dyDescent="0.4">
      <c r="A22" s="33" t="s">
        <v>3</v>
      </c>
      <c r="B22" s="34"/>
      <c r="C22" s="34"/>
      <c r="D22" s="34"/>
      <c r="E22" s="34"/>
      <c r="F22" s="34"/>
      <c r="G22" s="34"/>
      <c r="H22" s="34"/>
      <c r="I22" s="34"/>
      <c r="J22" s="34"/>
      <c r="K22" s="34"/>
      <c r="L22" s="35"/>
    </row>
    <row r="23" spans="1:14" ht="53.5" customHeight="1" x14ac:dyDescent="0.35">
      <c r="A23" s="36" t="s">
        <v>12</v>
      </c>
      <c r="B23" s="37"/>
      <c r="C23" s="37"/>
      <c r="D23" s="37" t="s">
        <v>4</v>
      </c>
      <c r="E23" s="37"/>
      <c r="F23" s="37" t="s">
        <v>5</v>
      </c>
      <c r="G23" s="37"/>
      <c r="H23" s="37" t="s">
        <v>6</v>
      </c>
      <c r="I23" s="37"/>
      <c r="J23" s="2" t="s">
        <v>13</v>
      </c>
      <c r="K23" s="37" t="s">
        <v>7</v>
      </c>
      <c r="L23" s="38"/>
      <c r="M23" s="22" t="s">
        <v>18</v>
      </c>
      <c r="N23" s="23"/>
    </row>
    <row r="24" spans="1:14" ht="16.5" thickBot="1" x14ac:dyDescent="0.4">
      <c r="A24" s="57"/>
      <c r="B24" s="58"/>
      <c r="C24" s="58"/>
      <c r="D24" s="53">
        <v>130</v>
      </c>
      <c r="E24" s="53"/>
      <c r="F24" s="45">
        <f>A24*D24</f>
        <v>0</v>
      </c>
      <c r="G24" s="45"/>
      <c r="H24" s="45">
        <f>F24*12</f>
        <v>0</v>
      </c>
      <c r="I24" s="45"/>
      <c r="J24" s="3">
        <f>K19</f>
        <v>9.0200000000000002E-2</v>
      </c>
      <c r="K24" s="46">
        <f>F24*J24</f>
        <v>0</v>
      </c>
      <c r="L24" s="47"/>
    </row>
    <row r="25" spans="1:14" ht="15" thickBot="1" x14ac:dyDescent="0.4"/>
    <row r="26" spans="1:14" ht="16" x14ac:dyDescent="0.4">
      <c r="A26" s="33" t="s">
        <v>8</v>
      </c>
      <c r="B26" s="34"/>
      <c r="C26" s="34"/>
      <c r="D26" s="34"/>
      <c r="E26" s="34"/>
      <c r="F26" s="34"/>
      <c r="G26" s="34"/>
      <c r="H26" s="34"/>
      <c r="I26" s="34"/>
      <c r="J26" s="34"/>
      <c r="K26" s="34"/>
      <c r="L26" s="35"/>
    </row>
    <row r="27" spans="1:14" ht="47.5" customHeight="1" x14ac:dyDescent="0.35">
      <c r="A27" s="36" t="s">
        <v>14</v>
      </c>
      <c r="B27" s="37"/>
      <c r="C27" s="37"/>
      <c r="D27" s="29"/>
      <c r="E27" s="30"/>
      <c r="F27" s="37" t="s">
        <v>10</v>
      </c>
      <c r="G27" s="37"/>
      <c r="H27" s="50"/>
      <c r="I27" s="50"/>
      <c r="J27" s="2" t="s">
        <v>13</v>
      </c>
      <c r="K27" s="37" t="s">
        <v>7</v>
      </c>
      <c r="L27" s="38"/>
    </row>
    <row r="28" spans="1:14" ht="16.5" thickBot="1" x14ac:dyDescent="0.4">
      <c r="A28" s="43"/>
      <c r="B28" s="44"/>
      <c r="C28" s="44"/>
      <c r="D28" s="31"/>
      <c r="E28" s="32"/>
      <c r="F28" s="45">
        <f>A28/12</f>
        <v>0</v>
      </c>
      <c r="G28" s="45"/>
      <c r="H28" s="51"/>
      <c r="I28" s="51"/>
      <c r="J28" s="3">
        <f>K19</f>
        <v>9.0200000000000002E-2</v>
      </c>
      <c r="K28" s="46">
        <f>F28*J28</f>
        <v>0</v>
      </c>
      <c r="L28" s="47"/>
    </row>
    <row r="29" spans="1:14" x14ac:dyDescent="0.35">
      <c r="A29" s="48" t="s">
        <v>9</v>
      </c>
      <c r="B29" s="49"/>
      <c r="C29" s="49"/>
      <c r="D29" s="49"/>
      <c r="E29" s="49"/>
      <c r="F29" s="49"/>
      <c r="G29" s="49"/>
      <c r="H29" s="49"/>
      <c r="I29" s="49"/>
      <c r="J29" s="49"/>
      <c r="K29" s="49"/>
      <c r="L29" s="49"/>
    </row>
    <row r="30" spans="1:14" ht="30.5" customHeight="1" x14ac:dyDescent="0.35">
      <c r="A30" s="49"/>
      <c r="B30" s="49"/>
      <c r="C30" s="49"/>
      <c r="D30" s="49"/>
      <c r="E30" s="49"/>
      <c r="F30" s="49"/>
      <c r="G30" s="49"/>
      <c r="H30" s="49"/>
      <c r="I30" s="49"/>
      <c r="J30" s="49"/>
      <c r="K30" s="49"/>
      <c r="L30" s="49"/>
    </row>
    <row r="31" spans="1:14" ht="15" thickBot="1" x14ac:dyDescent="0.4"/>
    <row r="32" spans="1:14" ht="16" x14ac:dyDescent="0.4">
      <c r="A32" s="33" t="s">
        <v>11</v>
      </c>
      <c r="B32" s="34"/>
      <c r="C32" s="34"/>
      <c r="D32" s="34"/>
      <c r="E32" s="34"/>
      <c r="F32" s="34"/>
      <c r="G32" s="34"/>
      <c r="H32" s="34"/>
      <c r="I32" s="34"/>
      <c r="J32" s="34"/>
      <c r="K32" s="34"/>
      <c r="L32" s="35"/>
    </row>
    <row r="33" spans="1:14" ht="44" customHeight="1" x14ac:dyDescent="0.35">
      <c r="A33" s="36" t="s">
        <v>15</v>
      </c>
      <c r="B33" s="37"/>
      <c r="C33" s="37"/>
      <c r="D33" s="29"/>
      <c r="E33" s="30"/>
      <c r="F33" s="37" t="s">
        <v>10</v>
      </c>
      <c r="G33" s="37"/>
      <c r="H33" s="50"/>
      <c r="I33" s="50"/>
      <c r="J33" s="2" t="s">
        <v>13</v>
      </c>
      <c r="K33" s="37" t="s">
        <v>7</v>
      </c>
      <c r="L33" s="38"/>
      <c r="M33" s="24"/>
      <c r="N33" s="25"/>
    </row>
    <row r="34" spans="1:14" ht="16.5" thickBot="1" x14ac:dyDescent="0.4">
      <c r="A34" s="52">
        <v>15060</v>
      </c>
      <c r="B34" s="53"/>
      <c r="C34" s="53"/>
      <c r="D34" s="31"/>
      <c r="E34" s="32"/>
      <c r="F34" s="45">
        <f>A34/12</f>
        <v>1255</v>
      </c>
      <c r="G34" s="45"/>
      <c r="H34" s="51"/>
      <c r="I34" s="51"/>
      <c r="J34" s="3">
        <f>K19</f>
        <v>9.0200000000000002E-2</v>
      </c>
      <c r="K34" s="46">
        <f>F34*J34</f>
        <v>113.20100000000001</v>
      </c>
      <c r="L34" s="47"/>
    </row>
    <row r="35" spans="1:14" x14ac:dyDescent="0.35">
      <c r="A35" s="4" t="s">
        <v>29</v>
      </c>
      <c r="B35" s="4"/>
      <c r="C35" s="4"/>
      <c r="D35" s="4"/>
      <c r="E35" s="4"/>
      <c r="F35" s="4"/>
      <c r="G35" s="4"/>
      <c r="H35" s="4"/>
      <c r="I35" s="4"/>
      <c r="J35" s="4"/>
      <c r="K35" s="4"/>
      <c r="L35" s="4"/>
    </row>
    <row r="36" spans="1:14" x14ac:dyDescent="0.35">
      <c r="A36" s="4" t="s">
        <v>26</v>
      </c>
      <c r="B36" s="4"/>
      <c r="C36" s="4"/>
      <c r="D36" s="4"/>
      <c r="E36" s="4"/>
      <c r="F36" s="4"/>
      <c r="G36" s="4"/>
      <c r="H36" s="4"/>
      <c r="I36" s="4"/>
      <c r="J36" s="4"/>
      <c r="K36" s="4"/>
      <c r="L36" s="4"/>
    </row>
    <row r="37" spans="1:14" ht="53.5" customHeight="1" x14ac:dyDescent="0.35">
      <c r="A37" s="11" t="s">
        <v>27</v>
      </c>
      <c r="B37" s="11"/>
      <c r="C37" s="11"/>
      <c r="D37" s="11"/>
      <c r="E37" s="11"/>
      <c r="F37" s="11"/>
      <c r="G37" s="11"/>
      <c r="H37" s="11"/>
      <c r="I37" s="11"/>
      <c r="J37" s="11"/>
      <c r="K37" s="11"/>
      <c r="L37" s="11"/>
      <c r="M37" s="11"/>
      <c r="N37" s="11"/>
    </row>
    <row r="38" spans="1:14" ht="53.5" customHeight="1" x14ac:dyDescent="0.35">
      <c r="A38" s="28" t="s">
        <v>16</v>
      </c>
      <c r="B38" s="28"/>
      <c r="C38" s="28"/>
      <c r="D38" s="28"/>
      <c r="E38" s="28"/>
      <c r="F38" s="28"/>
      <c r="G38" s="28"/>
      <c r="H38" s="28"/>
      <c r="I38" s="28"/>
      <c r="J38" s="28"/>
      <c r="K38" s="28"/>
      <c r="L38" s="28"/>
      <c r="M38" s="28"/>
      <c r="N38" s="28"/>
    </row>
    <row r="39" spans="1:14" ht="14.5" customHeight="1" x14ac:dyDescent="0.35">
      <c r="A39" s="10" t="s">
        <v>19</v>
      </c>
      <c r="B39" s="10"/>
      <c r="C39" s="10"/>
      <c r="D39" s="10"/>
      <c r="E39" s="10"/>
      <c r="F39" s="10"/>
      <c r="G39" s="10"/>
      <c r="H39" s="10"/>
      <c r="I39" s="10"/>
      <c r="J39" s="10"/>
      <c r="K39" s="10"/>
      <c r="L39" s="10"/>
      <c r="M39" s="10"/>
      <c r="N39" s="10"/>
    </row>
    <row r="40" spans="1:14" ht="31" customHeight="1" x14ac:dyDescent="0.35">
      <c r="A40" s="10"/>
      <c r="B40" s="10"/>
      <c r="C40" s="10"/>
      <c r="D40" s="10"/>
      <c r="E40" s="10"/>
      <c r="F40" s="10"/>
      <c r="G40" s="10"/>
      <c r="H40" s="10"/>
      <c r="I40" s="10"/>
      <c r="J40" s="10"/>
      <c r="K40" s="10"/>
      <c r="L40" s="10"/>
      <c r="M40" s="10"/>
      <c r="N40" s="10"/>
    </row>
    <row r="41" spans="1:14" ht="14.5" customHeight="1" x14ac:dyDescent="0.35">
      <c r="A41" s="12" t="s">
        <v>17</v>
      </c>
      <c r="B41" s="12"/>
      <c r="C41" s="12"/>
      <c r="D41" s="12"/>
      <c r="E41" s="12"/>
      <c r="F41" s="12"/>
      <c r="G41" s="12"/>
      <c r="H41" s="12"/>
      <c r="I41" s="12"/>
      <c r="J41" s="12"/>
      <c r="K41" s="12"/>
      <c r="L41" s="12"/>
      <c r="M41" s="12"/>
      <c r="N41" s="12"/>
    </row>
    <row r="42" spans="1:14" ht="27.5" customHeight="1" x14ac:dyDescent="0.35">
      <c r="A42" s="12"/>
      <c r="B42" s="12"/>
      <c r="C42" s="12"/>
      <c r="D42" s="12"/>
      <c r="E42" s="12"/>
      <c r="F42" s="12"/>
      <c r="G42" s="12"/>
      <c r="H42" s="12"/>
      <c r="I42" s="12"/>
      <c r="J42" s="12"/>
      <c r="K42" s="12"/>
      <c r="L42" s="12"/>
      <c r="M42" s="12"/>
      <c r="N42" s="12"/>
    </row>
  </sheetData>
  <sheetProtection algorithmName="SHA-512" hashValue="GMIhAyJlN7h3YiQBgj4jbZJ52JZt4A3xA5gpAKaUbsOJcoYqVrlUAkaMCLw3Rz2H/lNzPAWPHjX8YK6NSBgphg==" saltValue="0IHBsPYWQdFA7h1DY8ch0w==" spinCount="100000" sheet="1" objects="1" scenarios="1"/>
  <protectedRanges>
    <protectedRange sqref="A28" name="Salary Amount"/>
    <protectedRange sqref="A24" name="Hourly Rate"/>
  </protectedRanges>
  <mergeCells count="48">
    <mergeCell ref="A12:N16"/>
    <mergeCell ref="A17:N17"/>
    <mergeCell ref="A4:N4"/>
    <mergeCell ref="A24:C24"/>
    <mergeCell ref="D24:E24"/>
    <mergeCell ref="F24:G24"/>
    <mergeCell ref="H24:I24"/>
    <mergeCell ref="K24:L24"/>
    <mergeCell ref="A22:L22"/>
    <mergeCell ref="A21:N21"/>
    <mergeCell ref="F23:G23"/>
    <mergeCell ref="H23:I23"/>
    <mergeCell ref="K23:L23"/>
    <mergeCell ref="A32:L32"/>
    <mergeCell ref="A33:C33"/>
    <mergeCell ref="D33:E34"/>
    <mergeCell ref="F33:G33"/>
    <mergeCell ref="H33:I34"/>
    <mergeCell ref="K33:L33"/>
    <mergeCell ref="A34:C34"/>
    <mergeCell ref="F34:G34"/>
    <mergeCell ref="K34:L34"/>
    <mergeCell ref="A28:C28"/>
    <mergeCell ref="F28:G28"/>
    <mergeCell ref="K28:L28"/>
    <mergeCell ref="A29:L30"/>
    <mergeCell ref="H27:I28"/>
    <mergeCell ref="A1:N1"/>
    <mergeCell ref="A2:N2"/>
    <mergeCell ref="A3:N3"/>
    <mergeCell ref="A5:N5"/>
    <mergeCell ref="A6:N9"/>
    <mergeCell ref="A39:N40"/>
    <mergeCell ref="A37:N37"/>
    <mergeCell ref="A41:N42"/>
    <mergeCell ref="K18:M18"/>
    <mergeCell ref="K19:M20"/>
    <mergeCell ref="M23:N23"/>
    <mergeCell ref="M33:N33"/>
    <mergeCell ref="A18:J20"/>
    <mergeCell ref="A38:N38"/>
    <mergeCell ref="D27:E28"/>
    <mergeCell ref="A26:L26"/>
    <mergeCell ref="A27:C27"/>
    <mergeCell ref="F27:G27"/>
    <mergeCell ref="K27:L27"/>
    <mergeCell ref="A23:C23"/>
    <mergeCell ref="D23:E23"/>
  </mergeCells>
  <pageMargins left="0.7" right="0.7" top="0.5" bottom="0.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712A-90FC-496A-B988-8AA23F563ED6}">
  <sheetPr>
    <pageSetUpPr fitToPage="1"/>
  </sheetPr>
  <dimension ref="A5:I51"/>
  <sheetViews>
    <sheetView tabSelected="1" view="pageLayout" zoomScaleNormal="100" workbookViewId="0">
      <selection activeCell="F8" sqref="F8"/>
    </sheetView>
  </sheetViews>
  <sheetFormatPr defaultRowHeight="14.5" x14ac:dyDescent="0.35"/>
  <cols>
    <col min="1" max="9" width="13.54296875" customWidth="1"/>
  </cols>
  <sheetData>
    <row r="5" spans="1:9" ht="23.5" x14ac:dyDescent="0.55000000000000004">
      <c r="A5" s="60" t="s">
        <v>30</v>
      </c>
      <c r="B5" s="60"/>
      <c r="C5" s="60"/>
      <c r="D5" s="60"/>
      <c r="E5" s="60"/>
      <c r="F5" s="60"/>
      <c r="G5" s="60"/>
      <c r="H5" s="60"/>
      <c r="I5" s="60"/>
    </row>
    <row r="6" spans="1:9" ht="43.5" x14ac:dyDescent="0.35">
      <c r="A6" s="8" t="s">
        <v>20</v>
      </c>
      <c r="B6" s="8" t="s">
        <v>21</v>
      </c>
      <c r="C6" s="8" t="s">
        <v>22</v>
      </c>
      <c r="D6" s="8" t="s">
        <v>23</v>
      </c>
      <c r="E6" s="9"/>
      <c r="F6" s="8" t="s">
        <v>20</v>
      </c>
      <c r="G6" s="8" t="s">
        <v>21</v>
      </c>
      <c r="H6" s="8" t="s">
        <v>22</v>
      </c>
      <c r="I6" s="8" t="s">
        <v>23</v>
      </c>
    </row>
    <row r="7" spans="1:9" x14ac:dyDescent="0.35">
      <c r="A7" s="5">
        <v>7.25</v>
      </c>
      <c r="B7">
        <v>130</v>
      </c>
      <c r="C7" s="5">
        <v>942.5</v>
      </c>
      <c r="D7" s="6">
        <v>85.013500000000008</v>
      </c>
      <c r="F7" s="5">
        <v>18.25</v>
      </c>
      <c r="G7">
        <v>130</v>
      </c>
      <c r="H7" s="5">
        <v>2372.5</v>
      </c>
      <c r="I7" s="7">
        <v>213.99950000000001</v>
      </c>
    </row>
    <row r="8" spans="1:9" x14ac:dyDescent="0.35">
      <c r="A8" s="5">
        <v>7.35</v>
      </c>
      <c r="B8">
        <v>130</v>
      </c>
      <c r="C8" s="5">
        <v>955.5</v>
      </c>
      <c r="D8" s="6">
        <v>86.186099999999996</v>
      </c>
      <c r="F8" s="5">
        <v>18.5</v>
      </c>
      <c r="G8">
        <v>130</v>
      </c>
      <c r="H8" s="5">
        <v>2405</v>
      </c>
      <c r="I8" s="7">
        <v>216.93100000000001</v>
      </c>
    </row>
    <row r="9" spans="1:9" x14ac:dyDescent="0.35">
      <c r="A9" s="5">
        <v>7.5</v>
      </c>
      <c r="B9">
        <v>130</v>
      </c>
      <c r="C9" s="5">
        <v>975</v>
      </c>
      <c r="D9" s="6">
        <v>87.945000000000007</v>
      </c>
      <c r="F9" s="5">
        <v>18.75</v>
      </c>
      <c r="G9">
        <v>130</v>
      </c>
      <c r="H9" s="5">
        <v>2437.5</v>
      </c>
      <c r="I9" s="7">
        <v>219.86250000000001</v>
      </c>
    </row>
    <row r="10" spans="1:9" x14ac:dyDescent="0.35">
      <c r="A10" s="5">
        <v>8</v>
      </c>
      <c r="B10">
        <v>130</v>
      </c>
      <c r="C10" s="5">
        <v>1040</v>
      </c>
      <c r="D10" s="6">
        <v>93.808000000000007</v>
      </c>
      <c r="F10" s="5">
        <v>19</v>
      </c>
      <c r="G10">
        <v>130</v>
      </c>
      <c r="H10" s="5">
        <v>2470</v>
      </c>
      <c r="I10" s="7">
        <v>222.79400000000001</v>
      </c>
    </row>
    <row r="11" spans="1:9" x14ac:dyDescent="0.35">
      <c r="A11" s="5">
        <v>8.25</v>
      </c>
      <c r="B11">
        <v>130</v>
      </c>
      <c r="C11" s="5">
        <v>1072.5</v>
      </c>
      <c r="D11" s="6">
        <v>96.739500000000007</v>
      </c>
      <c r="F11" s="5">
        <v>19.25</v>
      </c>
      <c r="G11">
        <v>130</v>
      </c>
      <c r="H11" s="5">
        <v>2502.5</v>
      </c>
      <c r="I11" s="7">
        <v>225.72550000000001</v>
      </c>
    </row>
    <row r="12" spans="1:9" x14ac:dyDescent="0.35">
      <c r="A12" s="5">
        <v>8.5</v>
      </c>
      <c r="B12">
        <v>130</v>
      </c>
      <c r="C12" s="5">
        <v>1105</v>
      </c>
      <c r="D12" s="6">
        <v>99.671000000000006</v>
      </c>
      <c r="F12" s="5">
        <v>19.5</v>
      </c>
      <c r="G12">
        <v>130</v>
      </c>
      <c r="H12" s="5">
        <v>2535</v>
      </c>
      <c r="I12" s="7">
        <v>228.65700000000001</v>
      </c>
    </row>
    <row r="13" spans="1:9" x14ac:dyDescent="0.35">
      <c r="A13" s="5">
        <v>8.75</v>
      </c>
      <c r="B13">
        <v>130</v>
      </c>
      <c r="C13" s="5">
        <v>1137.5</v>
      </c>
      <c r="D13" s="6">
        <v>102.60250000000001</v>
      </c>
      <c r="F13" s="5">
        <v>19.75</v>
      </c>
      <c r="G13">
        <v>130</v>
      </c>
      <c r="H13" s="5">
        <v>2567.5</v>
      </c>
      <c r="I13" s="7">
        <v>231.58850000000001</v>
      </c>
    </row>
    <row r="14" spans="1:9" x14ac:dyDescent="0.35">
      <c r="A14" s="5">
        <v>9</v>
      </c>
      <c r="B14">
        <v>130</v>
      </c>
      <c r="C14" s="5">
        <v>1170</v>
      </c>
      <c r="D14" s="6">
        <v>105.53400000000001</v>
      </c>
      <c r="F14" s="5">
        <v>20</v>
      </c>
      <c r="G14">
        <v>130</v>
      </c>
      <c r="H14" s="5">
        <v>2600</v>
      </c>
      <c r="I14" s="7">
        <v>234.52</v>
      </c>
    </row>
    <row r="15" spans="1:9" x14ac:dyDescent="0.35">
      <c r="A15" s="5">
        <v>9.25</v>
      </c>
      <c r="B15">
        <v>130</v>
      </c>
      <c r="C15" s="5">
        <v>1202.5</v>
      </c>
      <c r="D15" s="6">
        <v>108.46550000000001</v>
      </c>
      <c r="F15" s="5">
        <v>20.25</v>
      </c>
      <c r="G15">
        <v>130</v>
      </c>
      <c r="H15" s="5">
        <v>2632.5</v>
      </c>
      <c r="I15" s="7">
        <v>237.45150000000001</v>
      </c>
    </row>
    <row r="16" spans="1:9" x14ac:dyDescent="0.35">
      <c r="A16" s="5">
        <v>9.5</v>
      </c>
      <c r="B16">
        <v>130</v>
      </c>
      <c r="C16" s="5">
        <v>1235</v>
      </c>
      <c r="D16" s="6">
        <v>111.39700000000001</v>
      </c>
      <c r="F16" s="5">
        <v>20.5</v>
      </c>
      <c r="G16">
        <v>130</v>
      </c>
      <c r="H16" s="5">
        <v>2665</v>
      </c>
      <c r="I16" s="7">
        <v>240.38300000000001</v>
      </c>
    </row>
    <row r="17" spans="1:9" x14ac:dyDescent="0.35">
      <c r="A17" s="5">
        <v>9.75</v>
      </c>
      <c r="B17">
        <v>130</v>
      </c>
      <c r="C17" s="5">
        <v>1267.5</v>
      </c>
      <c r="D17" s="6">
        <v>114.32850000000001</v>
      </c>
      <c r="F17" s="5">
        <v>20.75</v>
      </c>
      <c r="G17">
        <v>130</v>
      </c>
      <c r="H17" s="5">
        <v>2697.5</v>
      </c>
      <c r="I17" s="7">
        <v>243.31450000000001</v>
      </c>
    </row>
    <row r="18" spans="1:9" x14ac:dyDescent="0.35">
      <c r="A18" s="5">
        <v>10</v>
      </c>
      <c r="B18">
        <v>130</v>
      </c>
      <c r="C18" s="5">
        <v>1300</v>
      </c>
      <c r="D18" s="6">
        <v>117.26</v>
      </c>
      <c r="F18" s="5">
        <v>21</v>
      </c>
      <c r="G18">
        <v>130</v>
      </c>
      <c r="H18" s="5">
        <v>2730</v>
      </c>
      <c r="I18" s="7">
        <v>246.24600000000001</v>
      </c>
    </row>
    <row r="19" spans="1:9" x14ac:dyDescent="0.35">
      <c r="A19" s="5">
        <v>10.25</v>
      </c>
      <c r="B19">
        <v>130</v>
      </c>
      <c r="C19" s="5">
        <v>1332.5</v>
      </c>
      <c r="D19" s="6">
        <v>120.1915</v>
      </c>
      <c r="F19" s="5">
        <v>21.25</v>
      </c>
      <c r="G19">
        <v>130</v>
      </c>
      <c r="H19" s="5">
        <v>2762.5</v>
      </c>
      <c r="I19" s="7">
        <v>249.17750000000001</v>
      </c>
    </row>
    <row r="20" spans="1:9" x14ac:dyDescent="0.35">
      <c r="A20" s="5">
        <v>10.5</v>
      </c>
      <c r="B20">
        <v>130</v>
      </c>
      <c r="C20" s="5">
        <v>1365</v>
      </c>
      <c r="D20" s="6">
        <v>123.123</v>
      </c>
      <c r="F20" s="5">
        <v>21.5</v>
      </c>
      <c r="G20">
        <v>130</v>
      </c>
      <c r="H20" s="5">
        <v>2795</v>
      </c>
      <c r="I20" s="7">
        <v>252.10900000000001</v>
      </c>
    </row>
    <row r="21" spans="1:9" x14ac:dyDescent="0.35">
      <c r="A21" s="5">
        <v>10.75</v>
      </c>
      <c r="B21">
        <v>130</v>
      </c>
      <c r="C21" s="5">
        <v>1397.5</v>
      </c>
      <c r="D21" s="6">
        <v>126.0545</v>
      </c>
      <c r="F21" s="5">
        <v>21.75</v>
      </c>
      <c r="G21">
        <v>130</v>
      </c>
      <c r="H21" s="5">
        <v>2827.5</v>
      </c>
      <c r="I21" s="7">
        <v>255.04050000000001</v>
      </c>
    </row>
    <row r="22" spans="1:9" x14ac:dyDescent="0.35">
      <c r="A22" s="5">
        <v>11</v>
      </c>
      <c r="B22">
        <v>130</v>
      </c>
      <c r="C22" s="5">
        <v>1430</v>
      </c>
      <c r="D22" s="6">
        <v>128.98599999999999</v>
      </c>
      <c r="F22" s="5">
        <v>22</v>
      </c>
      <c r="G22">
        <v>130</v>
      </c>
      <c r="H22" s="5">
        <v>2860</v>
      </c>
      <c r="I22" s="7">
        <v>257.97199999999998</v>
      </c>
    </row>
    <row r="23" spans="1:9" x14ac:dyDescent="0.35">
      <c r="A23" s="5">
        <v>11.25</v>
      </c>
      <c r="B23">
        <v>130</v>
      </c>
      <c r="C23" s="5">
        <v>1462.5</v>
      </c>
      <c r="D23" s="6">
        <v>131.91749999999999</v>
      </c>
      <c r="F23" s="5">
        <v>22.25</v>
      </c>
      <c r="G23">
        <v>130</v>
      </c>
      <c r="H23" s="5">
        <v>2892.5</v>
      </c>
      <c r="I23" s="7">
        <v>260.90350000000001</v>
      </c>
    </row>
    <row r="24" spans="1:9" x14ac:dyDescent="0.35">
      <c r="A24" s="5">
        <v>11.5</v>
      </c>
      <c r="B24">
        <v>130</v>
      </c>
      <c r="C24" s="5">
        <v>1495</v>
      </c>
      <c r="D24" s="6">
        <v>134.84899999999999</v>
      </c>
      <c r="F24" s="5">
        <v>22.5</v>
      </c>
      <c r="G24">
        <v>130</v>
      </c>
      <c r="H24" s="5">
        <v>2925</v>
      </c>
      <c r="I24" s="7">
        <v>263.83499999999998</v>
      </c>
    </row>
    <row r="25" spans="1:9" x14ac:dyDescent="0.35">
      <c r="A25" s="5">
        <v>11.75</v>
      </c>
      <c r="B25">
        <v>130</v>
      </c>
      <c r="C25" s="5">
        <v>1527.5</v>
      </c>
      <c r="D25" s="6">
        <v>137.78050000000002</v>
      </c>
      <c r="F25" s="5">
        <v>22.75</v>
      </c>
      <c r="G25">
        <v>130</v>
      </c>
      <c r="H25" s="5">
        <v>2957.5</v>
      </c>
      <c r="I25" s="7">
        <v>266.76650000000001</v>
      </c>
    </row>
    <row r="26" spans="1:9" x14ac:dyDescent="0.35">
      <c r="A26" s="5">
        <v>12</v>
      </c>
      <c r="B26">
        <v>130</v>
      </c>
      <c r="C26" s="5">
        <v>1560</v>
      </c>
      <c r="D26" s="6">
        <v>140.71200000000002</v>
      </c>
      <c r="F26" s="5">
        <v>23</v>
      </c>
      <c r="G26">
        <v>130</v>
      </c>
      <c r="H26" s="5">
        <v>2990</v>
      </c>
      <c r="I26" s="7">
        <v>269.69799999999998</v>
      </c>
    </row>
    <row r="27" spans="1:9" x14ac:dyDescent="0.35">
      <c r="A27" s="5">
        <v>12.25</v>
      </c>
      <c r="B27">
        <v>130</v>
      </c>
      <c r="C27" s="5">
        <v>1592.5</v>
      </c>
      <c r="D27" s="6">
        <v>143.64350000000002</v>
      </c>
      <c r="F27" s="5">
        <v>23.25</v>
      </c>
      <c r="G27">
        <v>130</v>
      </c>
      <c r="H27" s="5">
        <v>3022.5</v>
      </c>
      <c r="I27" s="7">
        <v>272.62950000000001</v>
      </c>
    </row>
    <row r="28" spans="1:9" x14ac:dyDescent="0.35">
      <c r="A28" s="5">
        <v>12.5</v>
      </c>
      <c r="B28">
        <v>130</v>
      </c>
      <c r="C28" s="5">
        <v>1625</v>
      </c>
      <c r="D28" s="6">
        <v>146.57500000000002</v>
      </c>
      <c r="F28" s="5">
        <v>23.5</v>
      </c>
      <c r="G28">
        <v>130</v>
      </c>
      <c r="H28" s="5">
        <v>3055</v>
      </c>
      <c r="I28" s="7">
        <v>275.56100000000004</v>
      </c>
    </row>
    <row r="29" spans="1:9" x14ac:dyDescent="0.35">
      <c r="A29" s="5">
        <v>12.75</v>
      </c>
      <c r="B29">
        <v>130</v>
      </c>
      <c r="C29" s="5">
        <v>1657.5</v>
      </c>
      <c r="D29" s="6">
        <v>149.50650000000002</v>
      </c>
      <c r="F29" s="5">
        <v>23.75</v>
      </c>
      <c r="G29">
        <v>130</v>
      </c>
      <c r="H29" s="5">
        <v>3087.5</v>
      </c>
      <c r="I29" s="7">
        <v>278.49250000000001</v>
      </c>
    </row>
    <row r="30" spans="1:9" x14ac:dyDescent="0.35">
      <c r="A30" s="5">
        <v>12.92</v>
      </c>
      <c r="B30">
        <v>130</v>
      </c>
      <c r="C30" s="5">
        <v>1679.6</v>
      </c>
      <c r="D30" s="6">
        <v>151.49992</v>
      </c>
      <c r="F30" s="5">
        <v>24</v>
      </c>
      <c r="G30">
        <v>130</v>
      </c>
      <c r="H30" s="5">
        <v>3120</v>
      </c>
      <c r="I30" s="7">
        <v>281.42400000000004</v>
      </c>
    </row>
    <row r="31" spans="1:9" x14ac:dyDescent="0.35">
      <c r="A31" s="5">
        <v>13</v>
      </c>
      <c r="B31">
        <v>130</v>
      </c>
      <c r="C31" s="5">
        <v>1690</v>
      </c>
      <c r="D31" s="6">
        <v>152.43800000000002</v>
      </c>
      <c r="F31" s="5">
        <v>24.25</v>
      </c>
      <c r="G31">
        <v>130</v>
      </c>
      <c r="H31" s="5">
        <v>3152.5</v>
      </c>
      <c r="I31" s="7">
        <v>284.35550000000001</v>
      </c>
    </row>
    <row r="32" spans="1:9" x14ac:dyDescent="0.35">
      <c r="A32" s="5">
        <v>13.25</v>
      </c>
      <c r="B32">
        <v>130</v>
      </c>
      <c r="C32" s="5">
        <v>1722.5</v>
      </c>
      <c r="D32" s="6">
        <v>155.36950000000002</v>
      </c>
      <c r="F32" s="5">
        <v>24.5</v>
      </c>
      <c r="G32">
        <v>130</v>
      </c>
      <c r="H32" s="5">
        <v>3185</v>
      </c>
      <c r="I32" s="7">
        <v>287.28700000000003</v>
      </c>
    </row>
    <row r="33" spans="1:9" x14ac:dyDescent="0.35">
      <c r="A33" s="5">
        <v>13.5</v>
      </c>
      <c r="B33">
        <v>130</v>
      </c>
      <c r="C33" s="5">
        <v>1755</v>
      </c>
      <c r="D33" s="6">
        <v>158.30100000000002</v>
      </c>
      <c r="F33" s="5">
        <v>24.75</v>
      </c>
      <c r="G33">
        <v>130</v>
      </c>
      <c r="H33" s="5">
        <v>3217.5</v>
      </c>
      <c r="I33" s="7">
        <v>290.21850000000001</v>
      </c>
    </row>
    <row r="34" spans="1:9" x14ac:dyDescent="0.35">
      <c r="A34" s="5">
        <v>13.75</v>
      </c>
      <c r="B34">
        <v>130</v>
      </c>
      <c r="C34" s="5">
        <v>1787.5</v>
      </c>
      <c r="D34" s="6">
        <v>161.23250000000002</v>
      </c>
      <c r="F34" s="5">
        <v>25</v>
      </c>
      <c r="G34">
        <v>130</v>
      </c>
      <c r="H34" s="5">
        <v>3250</v>
      </c>
      <c r="I34" s="7">
        <v>293.15000000000003</v>
      </c>
    </row>
    <row r="35" spans="1:9" x14ac:dyDescent="0.35">
      <c r="A35" s="5">
        <v>14</v>
      </c>
      <c r="B35">
        <v>130</v>
      </c>
      <c r="C35" s="5">
        <v>1820</v>
      </c>
      <c r="D35" s="6">
        <v>164.16400000000002</v>
      </c>
      <c r="F35" s="5">
        <v>25.25</v>
      </c>
      <c r="G35">
        <v>130</v>
      </c>
      <c r="H35" s="5">
        <v>3282.5</v>
      </c>
      <c r="I35" s="7">
        <v>296.08150000000001</v>
      </c>
    </row>
    <row r="36" spans="1:9" x14ac:dyDescent="0.35">
      <c r="A36" s="5">
        <v>14.25</v>
      </c>
      <c r="B36">
        <v>130</v>
      </c>
      <c r="C36" s="5">
        <v>1852.5</v>
      </c>
      <c r="D36" s="6">
        <v>167.09550000000002</v>
      </c>
      <c r="F36" s="5">
        <v>25.5</v>
      </c>
      <c r="G36">
        <v>130</v>
      </c>
      <c r="H36" s="5">
        <v>3315</v>
      </c>
      <c r="I36" s="7">
        <v>299.01300000000003</v>
      </c>
    </row>
    <row r="37" spans="1:9" x14ac:dyDescent="0.35">
      <c r="A37" s="5">
        <v>14.5</v>
      </c>
      <c r="B37">
        <v>130</v>
      </c>
      <c r="C37" s="5">
        <v>1885</v>
      </c>
      <c r="D37" s="6">
        <v>170.02700000000002</v>
      </c>
      <c r="F37" s="5">
        <v>25.75</v>
      </c>
      <c r="G37">
        <v>130</v>
      </c>
      <c r="H37" s="5">
        <v>3347.5</v>
      </c>
      <c r="I37" s="7">
        <v>301.94450000000001</v>
      </c>
    </row>
    <row r="38" spans="1:9" x14ac:dyDescent="0.35">
      <c r="A38" s="5">
        <v>14.75</v>
      </c>
      <c r="B38">
        <v>130</v>
      </c>
      <c r="C38" s="5">
        <v>1917.5</v>
      </c>
      <c r="D38" s="6">
        <v>172.95850000000002</v>
      </c>
      <c r="F38" s="5">
        <v>26</v>
      </c>
      <c r="G38">
        <v>130</v>
      </c>
      <c r="H38" s="5">
        <v>3380</v>
      </c>
      <c r="I38" s="7">
        <v>304.87600000000003</v>
      </c>
    </row>
    <row r="39" spans="1:9" x14ac:dyDescent="0.35">
      <c r="A39" s="5">
        <v>15</v>
      </c>
      <c r="B39">
        <v>130</v>
      </c>
      <c r="C39" s="5">
        <v>1950</v>
      </c>
      <c r="D39" s="6">
        <v>175.89000000000001</v>
      </c>
      <c r="F39" s="5">
        <v>26.25</v>
      </c>
      <c r="G39">
        <v>130</v>
      </c>
      <c r="H39" s="5">
        <v>3412.5</v>
      </c>
      <c r="I39" s="7">
        <v>307.8075</v>
      </c>
    </row>
    <row r="40" spans="1:9" x14ac:dyDescent="0.35">
      <c r="A40" s="5">
        <v>15.25</v>
      </c>
      <c r="B40">
        <v>130</v>
      </c>
      <c r="C40" s="5">
        <v>1982.5</v>
      </c>
      <c r="D40" s="6">
        <v>178.82150000000001</v>
      </c>
      <c r="F40" s="5">
        <v>26.5</v>
      </c>
      <c r="G40">
        <v>130</v>
      </c>
      <c r="H40" s="5">
        <v>3445</v>
      </c>
      <c r="I40" s="7">
        <v>310.73900000000003</v>
      </c>
    </row>
    <row r="41" spans="1:9" x14ac:dyDescent="0.35">
      <c r="A41" s="5">
        <v>15.5</v>
      </c>
      <c r="B41">
        <v>130</v>
      </c>
      <c r="C41" s="5">
        <v>2015</v>
      </c>
      <c r="D41" s="6">
        <v>181.75300000000001</v>
      </c>
      <c r="F41" s="5">
        <v>26.75</v>
      </c>
      <c r="G41">
        <v>130</v>
      </c>
      <c r="H41" s="5">
        <v>3477.5</v>
      </c>
      <c r="I41" s="7">
        <v>313.6705</v>
      </c>
    </row>
    <row r="42" spans="1:9" x14ac:dyDescent="0.35">
      <c r="A42" s="5">
        <v>15.75</v>
      </c>
      <c r="B42">
        <v>130</v>
      </c>
      <c r="C42" s="5">
        <v>2047.5</v>
      </c>
      <c r="D42" s="6">
        <v>184.68450000000001</v>
      </c>
      <c r="F42" s="5">
        <v>27</v>
      </c>
      <c r="G42">
        <v>130</v>
      </c>
      <c r="H42" s="5">
        <v>3510</v>
      </c>
      <c r="I42" s="7">
        <v>316.60200000000003</v>
      </c>
    </row>
    <row r="43" spans="1:9" x14ac:dyDescent="0.35">
      <c r="A43" s="5">
        <v>16</v>
      </c>
      <c r="B43">
        <v>130</v>
      </c>
      <c r="C43" s="5">
        <v>2080</v>
      </c>
      <c r="D43" s="6">
        <v>187.61600000000001</v>
      </c>
      <c r="F43" s="5">
        <v>27.25</v>
      </c>
      <c r="G43">
        <v>130</v>
      </c>
      <c r="H43" s="5">
        <v>3542.5</v>
      </c>
      <c r="I43" s="7">
        <v>319.5335</v>
      </c>
    </row>
    <row r="44" spans="1:9" x14ac:dyDescent="0.35">
      <c r="A44" s="5">
        <v>16.25</v>
      </c>
      <c r="B44">
        <v>130</v>
      </c>
      <c r="C44" s="5">
        <v>2112.5</v>
      </c>
      <c r="D44" s="6">
        <v>190.54750000000001</v>
      </c>
      <c r="F44" s="5">
        <v>27.5</v>
      </c>
      <c r="G44">
        <v>130</v>
      </c>
      <c r="H44" s="5">
        <v>3575</v>
      </c>
      <c r="I44" s="7">
        <v>322.46500000000003</v>
      </c>
    </row>
    <row r="45" spans="1:9" x14ac:dyDescent="0.35">
      <c r="A45" s="5">
        <v>16.5</v>
      </c>
      <c r="B45">
        <v>130</v>
      </c>
      <c r="C45" s="5">
        <v>2145</v>
      </c>
      <c r="D45" s="6">
        <v>193.47900000000001</v>
      </c>
      <c r="F45" s="5">
        <v>27.75</v>
      </c>
      <c r="G45">
        <v>130</v>
      </c>
      <c r="H45" s="5">
        <v>3607.5</v>
      </c>
      <c r="I45" s="7">
        <v>325.3965</v>
      </c>
    </row>
    <row r="46" spans="1:9" x14ac:dyDescent="0.35">
      <c r="A46" s="5">
        <v>16.75</v>
      </c>
      <c r="B46">
        <v>130</v>
      </c>
      <c r="C46" s="5">
        <v>2177.5</v>
      </c>
      <c r="D46" s="6">
        <v>196.41050000000001</v>
      </c>
      <c r="F46" s="5">
        <v>28</v>
      </c>
      <c r="G46">
        <v>130</v>
      </c>
      <c r="H46" s="5">
        <v>3640</v>
      </c>
      <c r="I46" s="7">
        <v>328.32800000000003</v>
      </c>
    </row>
    <row r="47" spans="1:9" x14ac:dyDescent="0.35">
      <c r="A47" s="5">
        <v>17</v>
      </c>
      <c r="B47">
        <v>130</v>
      </c>
      <c r="C47" s="5">
        <v>2210</v>
      </c>
      <c r="D47" s="6">
        <v>199.34200000000001</v>
      </c>
      <c r="F47" s="5">
        <v>28.25</v>
      </c>
      <c r="G47">
        <v>130</v>
      </c>
      <c r="H47" s="5">
        <v>3672.5</v>
      </c>
      <c r="I47" s="7">
        <v>331.2595</v>
      </c>
    </row>
    <row r="48" spans="1:9" x14ac:dyDescent="0.35">
      <c r="A48" s="5">
        <v>17.25</v>
      </c>
      <c r="B48">
        <v>130</v>
      </c>
      <c r="C48" s="5">
        <v>2242.5</v>
      </c>
      <c r="D48" s="6">
        <v>202.27350000000001</v>
      </c>
      <c r="F48" s="5">
        <v>28.5</v>
      </c>
      <c r="G48">
        <v>130</v>
      </c>
      <c r="H48" s="5">
        <v>3705</v>
      </c>
      <c r="I48" s="7">
        <v>334.19100000000003</v>
      </c>
    </row>
    <row r="49" spans="1:9" x14ac:dyDescent="0.35">
      <c r="A49" s="5">
        <v>17.5</v>
      </c>
      <c r="B49">
        <v>130</v>
      </c>
      <c r="C49" s="5">
        <v>2275</v>
      </c>
      <c r="D49" s="6">
        <v>205.20500000000001</v>
      </c>
      <c r="F49" s="5">
        <v>28.75</v>
      </c>
      <c r="G49">
        <v>130</v>
      </c>
      <c r="H49" s="5">
        <v>3737.5</v>
      </c>
      <c r="I49" s="7">
        <v>337.1225</v>
      </c>
    </row>
    <row r="50" spans="1:9" x14ac:dyDescent="0.35">
      <c r="A50" s="5">
        <v>17.75</v>
      </c>
      <c r="B50">
        <v>130</v>
      </c>
      <c r="C50" s="5">
        <v>2307.5</v>
      </c>
      <c r="D50" s="6">
        <v>208.13650000000001</v>
      </c>
      <c r="F50" s="5">
        <v>29</v>
      </c>
      <c r="G50">
        <v>130</v>
      </c>
      <c r="H50" s="5">
        <v>3770</v>
      </c>
      <c r="I50" s="7">
        <v>340.05400000000003</v>
      </c>
    </row>
    <row r="51" spans="1:9" x14ac:dyDescent="0.35">
      <c r="A51" s="5">
        <v>18</v>
      </c>
      <c r="B51">
        <v>130</v>
      </c>
      <c r="C51" s="5">
        <v>2340</v>
      </c>
      <c r="D51" s="6">
        <v>211.06800000000001</v>
      </c>
      <c r="F51" s="5">
        <v>30</v>
      </c>
      <c r="G51">
        <v>130</v>
      </c>
      <c r="H51" s="5">
        <v>3900</v>
      </c>
      <c r="I51" s="7">
        <v>351.78000000000003</v>
      </c>
    </row>
  </sheetData>
  <sheetProtection algorithmName="SHA-512" hashValue="/VYpj9Wf30PonnXokThA/jp0+B3olR9a6UVb0WqJjOQbBIZqEIgNK/rH/7qhW5gcyHinMmGT5pRrYsT6q9RBiw==" saltValue="PQoDFdInyt5ECHQP+xMfJw==" spinCount="100000" sheet="1" objects="1" scenarios="1"/>
  <mergeCells count="1">
    <mergeCell ref="A5:I5"/>
  </mergeCells>
  <pageMargins left="0.7" right="0.7" top="0.75" bottom="0.75" header="0.3" footer="0.3"/>
  <pageSetup scale="74" orientation="portrait" r:id="rId1"/>
  <headerFooter>
    <oddFooter>&amp;C&amp;"-,Bold"&amp;K04-024The ETC Companies &amp;"-,Regular"&amp;K01+000| San Antonio, TX | 210-323-7846 | &amp;U&amp;K04-024www.theETCcompanies.com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Payroll Ded Calc</vt:lpstr>
      <vt:lpstr>Rate of Pay Calc Table</vt:lpstr>
      <vt:lpstr>'Monthly Payroll Ded Calc'!_Hlk131427536</vt:lpstr>
      <vt:lpstr>'Monthly Payroll Ded Calc'!Print_Area</vt:lpstr>
      <vt:lpstr>'Rate of Pay Calc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 Beeman</dc:creator>
  <cp:lastModifiedBy>Cali Beeman</cp:lastModifiedBy>
  <cp:lastPrinted>2024-09-13T15:08:13Z</cp:lastPrinted>
  <dcterms:created xsi:type="dcterms:W3CDTF">2023-09-22T20:29:10Z</dcterms:created>
  <dcterms:modified xsi:type="dcterms:W3CDTF">2024-09-13T15:08:51Z</dcterms:modified>
</cp:coreProperties>
</file>